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17C1-BCN1" sheetId="13" r:id="rId1"/>
  </sheets>
  <definedNames>
    <definedName name="_xlnm.Print_Titles" localSheetId="0">'17C1-BCN1'!$10:$11</definedName>
  </definedNames>
  <calcPr calcId="144525"/>
</workbook>
</file>

<file path=xl/calcChain.xml><?xml version="1.0" encoding="utf-8"?>
<calcChain xmlns="http://schemas.openxmlformats.org/spreadsheetml/2006/main">
  <c r="F12" i="13" l="1"/>
  <c r="F13" i="13" l="1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5" i="13"/>
  <c r="F34" i="13"/>
  <c r="E43" i="13"/>
  <c r="F43" i="13" s="1"/>
  <c r="E41" i="13"/>
  <c r="H34" i="13"/>
  <c r="H35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E42" i="13" l="1"/>
  <c r="E39" i="13"/>
  <c r="E40" i="13"/>
  <c r="G44" i="13"/>
  <c r="H44" i="13" s="1"/>
  <c r="G39" i="13"/>
  <c r="G41" i="13"/>
  <c r="G43" i="13"/>
  <c r="E44" i="13"/>
  <c r="F44" i="13" s="1"/>
  <c r="G40" i="13"/>
  <c r="H40" i="13" s="1"/>
  <c r="G42" i="13"/>
  <c r="F40" i="13"/>
  <c r="F39" i="13"/>
  <c r="F41" i="13" l="1"/>
  <c r="H42" i="13"/>
  <c r="H39" i="13"/>
  <c r="H43" i="13"/>
  <c r="H41" i="13"/>
  <c r="F42" i="13"/>
</calcChain>
</file>

<file path=xl/sharedStrings.xml><?xml version="1.0" encoding="utf-8"?>
<sst xmlns="http://schemas.openxmlformats.org/spreadsheetml/2006/main" count="109" uniqueCount="97">
  <si>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</si>
  <si>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</si>
  <si>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</si>
  <si>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</si>
  <si>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</si>
  <si>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</si>
  <si>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</si>
  <si>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</si>
  <si>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</si>
  <si>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</si>
  <si>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</si>
  <si>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</si>
  <si>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</si>
  <si>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</si>
  <si>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</si>
  <si>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</si>
  <si>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</si>
  <si>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</si>
  <si>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</si>
  <si>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</si>
  <si>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</si>
  <si>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</si>
  <si>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</si>
  <si>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</si>
  <si>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</si>
  <si>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Duy</t>
  </si>
  <si>
    <t>Nguyễn Văn</t>
  </si>
  <si>
    <t>Kiệt</t>
  </si>
  <si>
    <t>Lợi</t>
  </si>
  <si>
    <t>Minh</t>
  </si>
  <si>
    <t>Thái</t>
  </si>
  <si>
    <t>Khang</t>
  </si>
  <si>
    <r>
      <t>Học kỳ: II Năm học: 2018 - 2019</t>
    </r>
    <r>
      <rPr>
        <sz val="14"/>
        <rFont val="Times New Roman"/>
        <family val="1"/>
      </rPr>
      <t xml:space="preserve"> </t>
    </r>
  </si>
  <si>
    <t>Luân</t>
  </si>
  <si>
    <t>Bùi Văn</t>
  </si>
  <si>
    <t>TP. Hồ Chí Minh, ngày      tháng  7  năm 2019</t>
  </si>
  <si>
    <t>Lớp:  17C1-BCN1    Sĩ số:  24  Khoa: Cơ khí</t>
  </si>
  <si>
    <t>17001923</t>
  </si>
  <si>
    <t>Lê Quốc</t>
  </si>
  <si>
    <t>An</t>
  </si>
  <si>
    <t>17002729</t>
  </si>
  <si>
    <t>Nguyễn Thái</t>
  </si>
  <si>
    <t>17003913</t>
  </si>
  <si>
    <t>Chính</t>
  </si>
  <si>
    <t>17002354</t>
  </si>
  <si>
    <t>Lý Vũ</t>
  </si>
  <si>
    <t>Công</t>
  </si>
  <si>
    <t>17002976</t>
  </si>
  <si>
    <t>Đạt</t>
  </si>
  <si>
    <t>17003510</t>
  </si>
  <si>
    <t>Trương Thành</t>
  </si>
  <si>
    <t>Đông</t>
  </si>
  <si>
    <t>17003727</t>
  </si>
  <si>
    <t>Trần Anh</t>
  </si>
  <si>
    <t>17002267</t>
  </si>
  <si>
    <t>Phan Thanh</t>
  </si>
  <si>
    <t>Hữu</t>
  </si>
  <si>
    <t>17001922</t>
  </si>
  <si>
    <t>Võ Đăng</t>
  </si>
  <si>
    <t>17001639</t>
  </si>
  <si>
    <t>Đào Quốc</t>
  </si>
  <si>
    <t>Khánh</t>
  </si>
  <si>
    <t>17003862</t>
  </si>
  <si>
    <t>Tô Anh</t>
  </si>
  <si>
    <t>17003274</t>
  </si>
  <si>
    <t>Lê Khắc</t>
  </si>
  <si>
    <t>17003488</t>
  </si>
  <si>
    <t>Trần Xuân</t>
  </si>
  <si>
    <t>Long</t>
  </si>
  <si>
    <t>17002346</t>
  </si>
  <si>
    <t>Sầm Thiện</t>
  </si>
  <si>
    <t>17001717</t>
  </si>
  <si>
    <t>Trần Công</t>
  </si>
  <si>
    <t>17003772</t>
  </si>
  <si>
    <t>Nguyễn Trọng</t>
  </si>
  <si>
    <t>Nghĩa</t>
  </si>
  <si>
    <t>17003800</t>
  </si>
  <si>
    <t>Nhứt</t>
  </si>
  <si>
    <t>17002727</t>
  </si>
  <si>
    <t>Lưu Hồng</t>
  </si>
  <si>
    <t>Phúc</t>
  </si>
  <si>
    <t>17002338</t>
  </si>
  <si>
    <t>Tôn Minh</t>
  </si>
  <si>
    <t>Quốc</t>
  </si>
  <si>
    <t>17002682</t>
  </si>
  <si>
    <t>Trần Hoàng</t>
  </si>
  <si>
    <t>17001840</t>
  </si>
  <si>
    <t>Nguyễn Trương Hồng</t>
  </si>
  <si>
    <t>Thiên</t>
  </si>
  <si>
    <t>17002738</t>
  </si>
  <si>
    <t>Thông</t>
  </si>
  <si>
    <t>17003406</t>
  </si>
  <si>
    <t>Hồ Quách</t>
  </si>
  <si>
    <t>Tỉnh</t>
  </si>
  <si>
    <t>17004773</t>
  </si>
  <si>
    <t>Trương Đăng</t>
  </si>
  <si>
    <t>Triều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</si>
</sst>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left" vertical="center"/>
    </xf>
    <xf numFmtId="4" fontId="16" fillId="2" borderId="2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71"/>
  <sheetViews>
    <sheetView tabSelected="1" view="pageBreakPreview" zoomScaleNormal="100" workbookViewId="0">
      <selection activeCell="C21" sqref="C2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5" style="1" customWidth="1"/>
    <col min="7" max="7" width="9.6640625" style="1" customWidth="1"/>
    <col min="8" max="8" width="10.83203125" style="1" customWidth="1"/>
    <col min="9" max="9" width="20.83203125" style="1" customWidth="1"/>
    <col min="10" max="16384" width="9.33203125" style="1"/>
  </cols>
  <sheetData>
    <row r="1" spans="1:20" ht="9.9499999999999993" customHeight="1" x14ac:dyDescent="0.25">
      <c r="I1" s="2" t="s">
        <v>0</v>
      </c>
    </row>
    <row r="2" spans="1:20" ht="17.100000000000001" customHeight="1" x14ac:dyDescent="0.25">
      <c r="A2" s="45" t="s">
        <v>21</v>
      </c>
      <c r="B2" s="45"/>
      <c r="C2" s="45"/>
      <c r="D2" s="45"/>
      <c r="E2" s="46" t="s">
        <v>1</v>
      </c>
      <c r="F2" s="46"/>
      <c r="G2" s="46"/>
      <c r="H2" s="46"/>
      <c r="I2" s="4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7" t="s">
        <v>22</v>
      </c>
      <c r="B3" s="47"/>
      <c r="C3" s="47"/>
      <c r="D3" s="47"/>
      <c r="E3" s="48" t="s">
        <v>2</v>
      </c>
      <c r="F3" s="48"/>
      <c r="G3" s="48"/>
      <c r="H3" s="48"/>
      <c r="I3" s="4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7" t="s">
        <v>23</v>
      </c>
      <c r="B4" s="47"/>
      <c r="C4" s="47"/>
      <c r="D4" s="47"/>
      <c r="E4" s="47"/>
      <c r="F4" s="47"/>
      <c r="G4" s="47"/>
      <c r="H4" s="47"/>
      <c r="I4" s="4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9"/>
      <c r="B5" s="49"/>
      <c r="C5" s="49"/>
      <c r="D5" s="4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0" t="s">
        <v>32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1" t="s">
        <v>36</v>
      </c>
      <c r="B8" s="51"/>
      <c r="C8" s="51"/>
      <c r="D8" s="51"/>
      <c r="E8" s="51"/>
      <c r="F8" s="51"/>
      <c r="G8" s="51"/>
      <c r="H8" s="51"/>
      <c r="I8" s="5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1" customFormat="1" ht="18" customHeight="1" x14ac:dyDescent="0.2">
      <c r="A10" s="52" t="s">
        <v>4</v>
      </c>
      <c r="B10" s="26"/>
      <c r="C10" s="54" t="s">
        <v>5</v>
      </c>
      <c r="D10" s="55"/>
      <c r="E10" s="58" t="s">
        <v>6</v>
      </c>
      <c r="F10" s="59"/>
      <c r="G10" s="58" t="s">
        <v>7</v>
      </c>
      <c r="H10" s="59"/>
      <c r="I10" s="60" t="s">
        <v>8</v>
      </c>
    </row>
    <row r="11" spans="1:20" s="11" customFormat="1" ht="30" customHeight="1" x14ac:dyDescent="0.2">
      <c r="A11" s="53"/>
      <c r="B11" s="25"/>
      <c r="C11" s="56"/>
      <c r="D11" s="57"/>
      <c r="E11" s="12" t="s">
        <v>9</v>
      </c>
      <c r="F11" s="12" t="s">
        <v>10</v>
      </c>
      <c r="G11" s="12" t="s">
        <v>9</v>
      </c>
      <c r="H11" s="12" t="s">
        <v>10</v>
      </c>
      <c r="I11" s="53"/>
    </row>
    <row r="12" spans="1:20" s="11" customFormat="1" ht="15.95" customHeight="1" x14ac:dyDescent="0.2">
      <c r="A12" s="13">
        <v>1</v>
      </c>
      <c r="B12" s="27" t="s">
        <v>37</v>
      </c>
      <c r="C12" s="38" t="s">
        <v>38</v>
      </c>
      <c r="D12" s="39" t="s">
        <v>39</v>
      </c>
      <c r="E12" s="33"/>
      <c r="F12" s="31" t="str">
        <f>IF(AND(E12&gt;89),"XS",IF(AND(E12&gt;79),"Tốt",IF(AND(E12&gt;69),"Khá",IF(AND(E12&gt;49),"TB","Yếu"))))</f>
        <v>Yếu</v>
      </c>
      <c r="G12" s="33"/>
      <c r="H12" s="29" t="str">
        <f>IF(AND(G12&gt;89),"XS",IF(AND(G12&gt;79),"Tốt",IF(AND(G12&gt;69),"Khá",IF(AND(G12&gt;49),"TB","Yếu "))))</f>
        <v xml:space="preserve">Yếu </v>
      </c>
      <c r="I12" s="28"/>
    </row>
    <row r="13" spans="1:20" s="11" customFormat="1" ht="15.95" customHeight="1" x14ac:dyDescent="0.2">
      <c r="A13" s="13">
        <v>2</v>
      </c>
      <c r="B13" s="27" t="s">
        <v>40</v>
      </c>
      <c r="C13" s="40" t="s">
        <v>41</v>
      </c>
      <c r="D13" s="41" t="s">
        <v>39</v>
      </c>
      <c r="E13" s="33"/>
      <c r="F13" s="31" t="str">
        <f t="shared" ref="F13:F35" si="0">IF(AND(E13&gt;89),"XS",IF(AND(E13&gt;79),"Tốt",IF(AND(E13&gt;69),"Khá",IF(AND(E13&gt;49),"TB","Yếu"))))</f>
        <v>Yếu</v>
      </c>
      <c r="G13" s="33"/>
      <c r="H13" s="29" t="str">
        <f t="shared" ref="H13:H35" si="1">IF(AND(G13&gt;89),"XS",IF(AND(G13&gt;79),"Tốt",IF(AND(G13&gt;69),"Khá",IF(AND(G13&gt;49),"TB","Yếu "))))</f>
        <v xml:space="preserve">Yếu </v>
      </c>
      <c r="I13" s="14"/>
    </row>
    <row r="14" spans="1:20" s="11" customFormat="1" ht="15.95" customHeight="1" x14ac:dyDescent="0.2">
      <c r="A14" s="13">
        <v>3</v>
      </c>
      <c r="B14" s="27" t="s">
        <v>42</v>
      </c>
      <c r="C14" s="40" t="s">
        <v>34</v>
      </c>
      <c r="D14" s="41" t="s">
        <v>43</v>
      </c>
      <c r="E14" s="33"/>
      <c r="F14" s="31" t="str">
        <f t="shared" si="0"/>
        <v>Yếu</v>
      </c>
      <c r="G14" s="33"/>
      <c r="H14" s="29" t="str">
        <f t="shared" si="1"/>
        <v xml:space="preserve">Yếu </v>
      </c>
      <c r="I14" s="14"/>
    </row>
    <row r="15" spans="1:20" s="11" customFormat="1" ht="15.95" customHeight="1" x14ac:dyDescent="0.2">
      <c r="A15" s="13">
        <v>4</v>
      </c>
      <c r="B15" s="27" t="s">
        <v>44</v>
      </c>
      <c r="C15" s="40" t="s">
        <v>45</v>
      </c>
      <c r="D15" s="41" t="s">
        <v>46</v>
      </c>
      <c r="E15" s="33"/>
      <c r="F15" s="31" t="str">
        <f t="shared" si="0"/>
        <v>Yếu</v>
      </c>
      <c r="G15" s="33"/>
      <c r="H15" s="29" t="str">
        <f t="shared" si="1"/>
        <v xml:space="preserve">Yếu </v>
      </c>
      <c r="I15" s="14"/>
    </row>
    <row r="16" spans="1:20" s="11" customFormat="1" ht="15.95" customHeight="1" x14ac:dyDescent="0.2">
      <c r="A16" s="13">
        <v>5</v>
      </c>
      <c r="B16" s="27" t="s">
        <v>47</v>
      </c>
      <c r="C16" s="40" t="s">
        <v>26</v>
      </c>
      <c r="D16" s="41" t="s">
        <v>48</v>
      </c>
      <c r="E16" s="33"/>
      <c r="F16" s="31" t="str">
        <f t="shared" si="0"/>
        <v>Yếu</v>
      </c>
      <c r="G16" s="33"/>
      <c r="H16" s="29" t="str">
        <f t="shared" si="1"/>
        <v xml:space="preserve">Yếu </v>
      </c>
      <c r="I16" s="28"/>
    </row>
    <row r="17" spans="1:9" s="11" customFormat="1" ht="15.95" customHeight="1" x14ac:dyDescent="0.2">
      <c r="A17" s="13">
        <v>6</v>
      </c>
      <c r="B17" s="27" t="s">
        <v>49</v>
      </c>
      <c r="C17" s="40" t="s">
        <v>50</v>
      </c>
      <c r="D17" s="41" t="s">
        <v>51</v>
      </c>
      <c r="E17" s="33"/>
      <c r="F17" s="31" t="str">
        <f t="shared" si="0"/>
        <v>Yếu</v>
      </c>
      <c r="G17" s="33"/>
      <c r="H17" s="29" t="str">
        <f t="shared" si="1"/>
        <v xml:space="preserve">Yếu </v>
      </c>
      <c r="I17" s="28"/>
    </row>
    <row r="18" spans="1:9" s="11" customFormat="1" ht="15.95" customHeight="1" x14ac:dyDescent="0.2">
      <c r="A18" s="13">
        <v>7</v>
      </c>
      <c r="B18" s="27" t="s">
        <v>52</v>
      </c>
      <c r="C18" s="40" t="s">
        <v>53</v>
      </c>
      <c r="D18" s="41" t="s">
        <v>25</v>
      </c>
      <c r="E18" s="33"/>
      <c r="F18" s="31" t="str">
        <f t="shared" si="0"/>
        <v>Yếu</v>
      </c>
      <c r="G18" s="33"/>
      <c r="H18" s="29" t="str">
        <f t="shared" si="1"/>
        <v xml:space="preserve">Yếu </v>
      </c>
      <c r="I18" s="28"/>
    </row>
    <row r="19" spans="1:9" s="11" customFormat="1" ht="15.95" customHeight="1" x14ac:dyDescent="0.2">
      <c r="A19" s="13">
        <v>8</v>
      </c>
      <c r="B19" s="27" t="s">
        <v>54</v>
      </c>
      <c r="C19" s="40" t="s">
        <v>55</v>
      </c>
      <c r="D19" s="41" t="s">
        <v>56</v>
      </c>
      <c r="E19" s="33"/>
      <c r="F19" s="31" t="str">
        <f t="shared" si="0"/>
        <v>Yếu</v>
      </c>
      <c r="G19" s="33"/>
      <c r="H19" s="29" t="str">
        <f t="shared" si="1"/>
        <v xml:space="preserve">Yếu </v>
      </c>
      <c r="I19" s="14"/>
    </row>
    <row r="20" spans="1:9" s="11" customFormat="1" ht="15.95" customHeight="1" x14ac:dyDescent="0.2">
      <c r="A20" s="13">
        <v>9</v>
      </c>
      <c r="B20" s="27" t="s">
        <v>57</v>
      </c>
      <c r="C20" s="40" t="s">
        <v>58</v>
      </c>
      <c r="D20" s="41" t="s">
        <v>31</v>
      </c>
      <c r="E20" s="33"/>
      <c r="F20" s="31" t="str">
        <f t="shared" si="0"/>
        <v>Yếu</v>
      </c>
      <c r="G20" s="33"/>
      <c r="H20" s="29" t="str">
        <f t="shared" si="1"/>
        <v xml:space="preserve">Yếu </v>
      </c>
      <c r="I20" s="14"/>
    </row>
    <row r="21" spans="1:9" s="11" customFormat="1" ht="15.95" customHeight="1" x14ac:dyDescent="0.2">
      <c r="A21" s="13">
        <v>10</v>
      </c>
      <c r="B21" s="27" t="s">
        <v>59</v>
      </c>
      <c r="C21" s="40" t="s">
        <v>60</v>
      </c>
      <c r="D21" s="41" t="s">
        <v>61</v>
      </c>
      <c r="E21" s="33"/>
      <c r="F21" s="31" t="str">
        <f t="shared" si="0"/>
        <v>Yếu</v>
      </c>
      <c r="G21" s="33"/>
      <c r="H21" s="29" t="str">
        <f t="shared" si="1"/>
        <v xml:space="preserve">Yếu </v>
      </c>
      <c r="I21" s="14"/>
    </row>
    <row r="22" spans="1:9" s="11" customFormat="1" ht="15.95" customHeight="1" x14ac:dyDescent="0.2">
      <c r="A22" s="13">
        <v>11</v>
      </c>
      <c r="B22" s="27" t="s">
        <v>62</v>
      </c>
      <c r="C22" s="40" t="s">
        <v>63</v>
      </c>
      <c r="D22" s="41" t="s">
        <v>27</v>
      </c>
      <c r="E22" s="33"/>
      <c r="F22" s="31" t="str">
        <f t="shared" si="0"/>
        <v>Yếu</v>
      </c>
      <c r="G22" s="33"/>
      <c r="H22" s="29" t="str">
        <f t="shared" si="1"/>
        <v xml:space="preserve">Yếu </v>
      </c>
      <c r="I22" s="14"/>
    </row>
    <row r="23" spans="1:9" s="11" customFormat="1" ht="15.95" customHeight="1" x14ac:dyDescent="0.2">
      <c r="A23" s="13">
        <v>12</v>
      </c>
      <c r="B23" s="27" t="s">
        <v>64</v>
      </c>
      <c r="C23" s="40" t="s">
        <v>65</v>
      </c>
      <c r="D23" s="41" t="s">
        <v>28</v>
      </c>
      <c r="E23" s="33"/>
      <c r="F23" s="31" t="str">
        <f t="shared" si="0"/>
        <v>Yếu</v>
      </c>
      <c r="G23" s="33"/>
      <c r="H23" s="29" t="str">
        <f t="shared" si="1"/>
        <v xml:space="preserve">Yếu </v>
      </c>
      <c r="I23" s="14"/>
    </row>
    <row r="24" spans="1:9" s="11" customFormat="1" ht="15.95" customHeight="1" x14ac:dyDescent="0.2">
      <c r="A24" s="13">
        <v>13</v>
      </c>
      <c r="B24" s="27" t="s">
        <v>66</v>
      </c>
      <c r="C24" s="40" t="s">
        <v>67</v>
      </c>
      <c r="D24" s="41" t="s">
        <v>68</v>
      </c>
      <c r="E24" s="33"/>
      <c r="F24" s="31" t="str">
        <f t="shared" si="0"/>
        <v>Yếu</v>
      </c>
      <c r="G24" s="33"/>
      <c r="H24" s="29" t="str">
        <f t="shared" si="1"/>
        <v xml:space="preserve">Yếu </v>
      </c>
      <c r="I24" s="14"/>
    </row>
    <row r="25" spans="1:9" s="11" customFormat="1" ht="15.95" customHeight="1" x14ac:dyDescent="0.2">
      <c r="A25" s="13">
        <v>14</v>
      </c>
      <c r="B25" s="27" t="s">
        <v>69</v>
      </c>
      <c r="C25" s="40" t="s">
        <v>70</v>
      </c>
      <c r="D25" s="41" t="s">
        <v>33</v>
      </c>
      <c r="E25" s="33"/>
      <c r="F25" s="31" t="str">
        <f t="shared" si="0"/>
        <v>Yếu</v>
      </c>
      <c r="G25" s="33"/>
      <c r="H25" s="29" t="str">
        <f t="shared" si="1"/>
        <v xml:space="preserve">Yếu </v>
      </c>
      <c r="I25" s="14"/>
    </row>
    <row r="26" spans="1:9" s="11" customFormat="1" ht="15.95" customHeight="1" x14ac:dyDescent="0.2">
      <c r="A26" s="13">
        <v>15</v>
      </c>
      <c r="B26" s="27" t="s">
        <v>71</v>
      </c>
      <c r="C26" s="40" t="s">
        <v>72</v>
      </c>
      <c r="D26" s="41" t="s">
        <v>29</v>
      </c>
      <c r="E26" s="33"/>
      <c r="F26" s="31" t="str">
        <f t="shared" si="0"/>
        <v>Yếu</v>
      </c>
      <c r="G26" s="33"/>
      <c r="H26" s="29" t="str">
        <f t="shared" si="1"/>
        <v xml:space="preserve">Yếu </v>
      </c>
      <c r="I26" s="14"/>
    </row>
    <row r="27" spans="1:9" s="11" customFormat="1" ht="15.95" customHeight="1" x14ac:dyDescent="0.2">
      <c r="A27" s="13">
        <v>16</v>
      </c>
      <c r="B27" s="27" t="s">
        <v>73</v>
      </c>
      <c r="C27" s="40" t="s">
        <v>74</v>
      </c>
      <c r="D27" s="41" t="s">
        <v>75</v>
      </c>
      <c r="E27" s="33"/>
      <c r="F27" s="31" t="str">
        <f t="shared" si="0"/>
        <v>Yếu</v>
      </c>
      <c r="G27" s="33"/>
      <c r="H27" s="29" t="str">
        <f t="shared" si="1"/>
        <v xml:space="preserve">Yếu </v>
      </c>
      <c r="I27" s="14"/>
    </row>
    <row r="28" spans="1:9" s="11" customFormat="1" ht="15.95" customHeight="1" x14ac:dyDescent="0.2">
      <c r="A28" s="13">
        <v>17</v>
      </c>
      <c r="B28" s="27" t="s">
        <v>76</v>
      </c>
      <c r="C28" s="40" t="s">
        <v>26</v>
      </c>
      <c r="D28" s="41" t="s">
        <v>77</v>
      </c>
      <c r="E28" s="33"/>
      <c r="F28" s="31" t="str">
        <f t="shared" si="0"/>
        <v>Yếu</v>
      </c>
      <c r="G28" s="33"/>
      <c r="H28" s="29" t="str">
        <f t="shared" si="1"/>
        <v xml:space="preserve">Yếu </v>
      </c>
      <c r="I28" s="14"/>
    </row>
    <row r="29" spans="1:9" s="11" customFormat="1" ht="15.95" customHeight="1" x14ac:dyDescent="0.2">
      <c r="A29" s="13">
        <v>18</v>
      </c>
      <c r="B29" s="27" t="s">
        <v>78</v>
      </c>
      <c r="C29" s="40" t="s">
        <v>79</v>
      </c>
      <c r="D29" s="41" t="s">
        <v>80</v>
      </c>
      <c r="E29" s="33"/>
      <c r="F29" s="31" t="str">
        <f t="shared" si="0"/>
        <v>Yếu</v>
      </c>
      <c r="G29" s="33"/>
      <c r="H29" s="29" t="str">
        <f t="shared" si="1"/>
        <v xml:space="preserve">Yếu </v>
      </c>
      <c r="I29" s="14"/>
    </row>
    <row r="30" spans="1:9" s="11" customFormat="1" ht="15.95" customHeight="1" x14ac:dyDescent="0.2">
      <c r="A30" s="13">
        <v>19</v>
      </c>
      <c r="B30" s="27" t="s">
        <v>81</v>
      </c>
      <c r="C30" s="40" t="s">
        <v>82</v>
      </c>
      <c r="D30" s="41" t="s">
        <v>83</v>
      </c>
      <c r="E30" s="33"/>
      <c r="F30" s="31" t="str">
        <f t="shared" si="0"/>
        <v>Yếu</v>
      </c>
      <c r="G30" s="33"/>
      <c r="H30" s="29" t="str">
        <f t="shared" si="1"/>
        <v xml:space="preserve">Yếu </v>
      </c>
      <c r="I30" s="14"/>
    </row>
    <row r="31" spans="1:9" s="11" customFormat="1" ht="15.95" customHeight="1" x14ac:dyDescent="0.2">
      <c r="A31" s="13">
        <v>20</v>
      </c>
      <c r="B31" s="27" t="s">
        <v>84</v>
      </c>
      <c r="C31" s="40" t="s">
        <v>85</v>
      </c>
      <c r="D31" s="41" t="s">
        <v>30</v>
      </c>
      <c r="E31" s="34"/>
      <c r="F31" s="31" t="str">
        <f t="shared" si="0"/>
        <v>Yếu</v>
      </c>
      <c r="G31" s="34"/>
      <c r="H31" s="29" t="str">
        <f t="shared" si="1"/>
        <v xml:space="preserve">Yếu </v>
      </c>
      <c r="I31" s="14"/>
    </row>
    <row r="32" spans="1:9" s="11" customFormat="1" ht="15.95" customHeight="1" x14ac:dyDescent="0.2">
      <c r="A32" s="13">
        <v>21</v>
      </c>
      <c r="B32" s="27" t="s">
        <v>86</v>
      </c>
      <c r="C32" s="40" t="s">
        <v>87</v>
      </c>
      <c r="D32" s="41" t="s">
        <v>88</v>
      </c>
      <c r="E32" s="34"/>
      <c r="F32" s="31" t="str">
        <f t="shared" si="0"/>
        <v>Yếu</v>
      </c>
      <c r="G32" s="34"/>
      <c r="H32" s="29" t="str">
        <f t="shared" si="1"/>
        <v xml:space="preserve">Yếu </v>
      </c>
      <c r="I32" s="14"/>
    </row>
    <row r="33" spans="1:9" s="11" customFormat="1" ht="15.95" customHeight="1" x14ac:dyDescent="0.2">
      <c r="A33" s="13">
        <v>22</v>
      </c>
      <c r="B33" s="27" t="s">
        <v>89</v>
      </c>
      <c r="C33" s="40" t="s">
        <v>26</v>
      </c>
      <c r="D33" s="41" t="s">
        <v>90</v>
      </c>
      <c r="E33" s="34"/>
      <c r="F33" s="31" t="str">
        <f t="shared" si="0"/>
        <v>Yếu</v>
      </c>
      <c r="G33" s="34"/>
      <c r="H33" s="29" t="str">
        <f t="shared" si="1"/>
        <v xml:space="preserve">Yếu </v>
      </c>
      <c r="I33" s="14"/>
    </row>
    <row r="34" spans="1:9" s="11" customFormat="1" ht="15.95" customHeight="1" x14ac:dyDescent="0.2">
      <c r="A34" s="13">
        <v>23</v>
      </c>
      <c r="B34" s="27" t="s">
        <v>91</v>
      </c>
      <c r="C34" s="40" t="s">
        <v>92</v>
      </c>
      <c r="D34" s="41" t="s">
        <v>93</v>
      </c>
      <c r="E34" s="34"/>
      <c r="F34" s="31" t="str">
        <f>IF(AND(E34&gt;89),"XS",IF(AND(E34&gt;79),"Tốt",IF(AND(E34&gt;69),"Khá",IF(AND(E34&gt;49),"TB","Yếu"))))</f>
        <v>Yếu</v>
      </c>
      <c r="G34" s="34"/>
      <c r="H34" s="29" t="str">
        <f>IF(AND(G34&gt;89),"XS",IF(AND(G34&gt;79),"Tốt",IF(AND(G34&gt;69),"Khá",IF(AND(G34&gt;49),"TB","Yếu "))))</f>
        <v xml:space="preserve">Yếu </v>
      </c>
      <c r="I34" s="44"/>
    </row>
    <row r="35" spans="1:9" s="11" customFormat="1" ht="15.95" customHeight="1" x14ac:dyDescent="0.2">
      <c r="A35" s="13">
        <v>24</v>
      </c>
      <c r="B35" s="27" t="s">
        <v>94</v>
      </c>
      <c r="C35" s="42" t="s">
        <v>95</v>
      </c>
      <c r="D35" s="43" t="s">
        <v>96</v>
      </c>
      <c r="E35" s="34"/>
      <c r="F35" s="31" t="str">
        <f t="shared" si="0"/>
        <v>Yếu</v>
      </c>
      <c r="G35" s="34"/>
      <c r="H35" s="29" t="str">
        <f t="shared" si="1"/>
        <v xml:space="preserve">Yếu </v>
      </c>
      <c r="I35" s="14"/>
    </row>
    <row r="36" spans="1:9" ht="24.95" customHeight="1" x14ac:dyDescent="0.25">
      <c r="A36" s="21"/>
      <c r="B36" s="21"/>
      <c r="C36" s="61" t="s">
        <v>11</v>
      </c>
      <c r="D36" s="61"/>
      <c r="E36" s="61"/>
      <c r="F36" s="61"/>
      <c r="G36" s="61"/>
      <c r="H36" s="61"/>
      <c r="I36" s="61"/>
    </row>
    <row r="37" spans="1:9" ht="18" customHeight="1" x14ac:dyDescent="0.25">
      <c r="C37" s="62" t="s">
        <v>12</v>
      </c>
      <c r="D37" s="24"/>
      <c r="E37" s="64" t="s">
        <v>6</v>
      </c>
      <c r="F37" s="65"/>
      <c r="G37" s="64" t="s">
        <v>7</v>
      </c>
      <c r="H37" s="65"/>
      <c r="I37" s="66" t="s">
        <v>8</v>
      </c>
    </row>
    <row r="38" spans="1:9" s="11" customFormat="1" ht="18" customHeight="1" x14ac:dyDescent="0.2">
      <c r="C38" s="63"/>
      <c r="D38" s="19"/>
      <c r="E38" s="12" t="s">
        <v>13</v>
      </c>
      <c r="F38" s="15" t="s">
        <v>14</v>
      </c>
      <c r="G38" s="12" t="s">
        <v>13</v>
      </c>
      <c r="H38" s="15" t="s">
        <v>14</v>
      </c>
      <c r="I38" s="67"/>
    </row>
    <row r="39" spans="1:9" ht="15.95" customHeight="1" x14ac:dyDescent="0.25">
      <c r="C39" s="22" t="s">
        <v>15</v>
      </c>
      <c r="D39" s="30"/>
      <c r="E39" s="13">
        <f>COUNTIF($F$12:$F$35,"Xuất sắc")</f>
        <v>0</v>
      </c>
      <c r="F39" s="35" t="e">
        <f>E39*100/#REF!</f>
        <v>#REF!</v>
      </c>
      <c r="G39" s="13">
        <f>COUNTIF($F$12:$F$35,"Xuất sắc")</f>
        <v>0</v>
      </c>
      <c r="H39" s="35" t="e">
        <f>G39*100/#REF!</f>
        <v>#REF!</v>
      </c>
      <c r="I39" s="16"/>
    </row>
    <row r="40" spans="1:9" ht="15.95" customHeight="1" x14ac:dyDescent="0.25">
      <c r="C40" s="22" t="s">
        <v>16</v>
      </c>
      <c r="D40" s="30"/>
      <c r="E40" s="13">
        <f>COUNTIF($F$12:$F$35,"tốt")</f>
        <v>0</v>
      </c>
      <c r="F40" s="36" t="e">
        <f>E40*100/#REF!</f>
        <v>#REF!</v>
      </c>
      <c r="G40" s="13">
        <f>COUNTIF($F$12:$F$35,"tốt")</f>
        <v>0</v>
      </c>
      <c r="H40" s="36" t="e">
        <f>G40*100/#REF!</f>
        <v>#REF!</v>
      </c>
      <c r="I40" s="16"/>
    </row>
    <row r="41" spans="1:9" ht="15.95" customHeight="1" x14ac:dyDescent="0.25">
      <c r="C41" s="22" t="s">
        <v>17</v>
      </c>
      <c r="D41" s="30"/>
      <c r="E41" s="13">
        <f>COUNTIF($F$12:$F$35,"khá")</f>
        <v>0</v>
      </c>
      <c r="F41" s="36" t="e">
        <f>E41*100/#REF!</f>
        <v>#REF!</v>
      </c>
      <c r="G41" s="13">
        <f>COUNTIF($F$12:$F$35,"khá")</f>
        <v>0</v>
      </c>
      <c r="H41" s="36" t="e">
        <f>G41*100/#REF!</f>
        <v>#REF!</v>
      </c>
      <c r="I41" s="16"/>
    </row>
    <row r="42" spans="1:9" ht="15.95" customHeight="1" x14ac:dyDescent="0.25">
      <c r="C42" s="22" t="s">
        <v>18</v>
      </c>
      <c r="D42" s="30"/>
      <c r="E42" s="13">
        <f>COUNTIF($F$12:$F$35,"TB")</f>
        <v>0</v>
      </c>
      <c r="F42" s="36" t="e">
        <f>E42*100/#REF!</f>
        <v>#REF!</v>
      </c>
      <c r="G42" s="13">
        <f>COUNTIF($F$12:$F$35,"TB")</f>
        <v>0</v>
      </c>
      <c r="H42" s="36" t="e">
        <f>G42*100/#REF!</f>
        <v>#REF!</v>
      </c>
      <c r="I42" s="16"/>
    </row>
    <row r="43" spans="1:9" ht="15.95" customHeight="1" x14ac:dyDescent="0.25">
      <c r="C43" s="22" t="s">
        <v>19</v>
      </c>
      <c r="D43" s="30"/>
      <c r="E43" s="13">
        <f>COUNTIF($F$12:$F$35,"Yếu")</f>
        <v>24</v>
      </c>
      <c r="F43" s="36" t="e">
        <f>E43*100/#REF!</f>
        <v>#REF!</v>
      </c>
      <c r="G43" s="13">
        <f>COUNTIF($F$12:$F$35,"Yếu")</f>
        <v>24</v>
      </c>
      <c r="H43" s="35" t="e">
        <f>G43*100/#REF!</f>
        <v>#REF!</v>
      </c>
      <c r="I43" s="16"/>
    </row>
    <row r="44" spans="1:9" ht="15.95" customHeight="1" thickBot="1" x14ac:dyDescent="0.3">
      <c r="C44" s="23" t="s">
        <v>24</v>
      </c>
      <c r="D44" s="20"/>
      <c r="E44" s="32">
        <f>COUNTIF($F$12:$F$35,"Không XL")</f>
        <v>0</v>
      </c>
      <c r="F44" s="37" t="e">
        <f>E44*100/#REF!</f>
        <v>#REF!</v>
      </c>
      <c r="G44" s="32">
        <f>COUNTIF($F$12:$F$35,"Không XL")</f>
        <v>0</v>
      </c>
      <c r="H44" s="37" t="e">
        <f>G44*100/#REF!</f>
        <v>#REF!</v>
      </c>
      <c r="I44" s="17"/>
    </row>
    <row r="45" spans="1:9" ht="9.9499999999999993" customHeight="1" x14ac:dyDescent="0.25">
      <c r="C45" s="18"/>
      <c r="D45" s="18"/>
    </row>
    <row r="46" spans="1:9" ht="17.100000000000001" customHeight="1" x14ac:dyDescent="0.25">
      <c r="E46" s="68" t="s">
        <v>35</v>
      </c>
      <c r="F46" s="68"/>
      <c r="G46" s="68"/>
      <c r="H46" s="68"/>
      <c r="I46" s="68"/>
    </row>
    <row r="47" spans="1:9" ht="17.100000000000001" customHeight="1" x14ac:dyDescent="0.25">
      <c r="A47" s="47" t="s">
        <v>7</v>
      </c>
      <c r="B47" s="47"/>
      <c r="C47" s="47"/>
      <c r="D47" s="47" t="s">
        <v>6</v>
      </c>
      <c r="E47" s="47"/>
      <c r="F47" s="47"/>
      <c r="G47" s="47"/>
      <c r="H47" s="47" t="s">
        <v>20</v>
      </c>
      <c r="I47" s="47"/>
    </row>
    <row r="48" spans="1:9" ht="17.100000000000001" customHeight="1" x14ac:dyDescent="0.25"/>
    <row r="49" spans="1:1" ht="18" hidden="1" customHeight="1" x14ac:dyDescent="0.25"/>
    <row r="50" spans="1:1" ht="18" customHeight="1" x14ac:dyDescent="0.25"/>
    <row r="51" spans="1:1" ht="18" customHeight="1" x14ac:dyDescent="0.25"/>
    <row r="52" spans="1:1" ht="18" customHeight="1" x14ac:dyDescent="0.25"/>
    <row r="53" spans="1:1" ht="18" customHeight="1" x14ac:dyDescent="0.25"/>
    <row r="54" spans="1:1" ht="18" customHeight="1" x14ac:dyDescent="0.25">
      <c r="A54" s="1">
        <v>1</v>
      </c>
    </row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</sheetData>
  <mergeCells count="24">
    <mergeCell ref="E46:I46"/>
    <mergeCell ref="A47:C47"/>
    <mergeCell ref="D47:G47"/>
    <mergeCell ref="H47:I47"/>
    <mergeCell ref="C36:I36"/>
    <mergeCell ref="C37:C38"/>
    <mergeCell ref="E37:F37"/>
    <mergeCell ref="G37:H37"/>
    <mergeCell ref="I37:I3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35 H34:H35">
    <cfRule type="cellIs" dxfId="3" priority="25" stopIfTrue="1" operator="equal">
      <formula>"SVG"</formula>
    </cfRule>
    <cfRule type="cellIs" dxfId="2" priority="26" stopIfTrue="1" operator="equal">
      <formula>"SVXS"</formula>
    </cfRule>
  </conditionalFormatting>
  <conditionalFormatting sqref="H12:H33">
    <cfRule type="cellIs" dxfId="1" priority="7" stopIfTrue="1" operator="equal">
      <formula>"SVG"</formula>
    </cfRule>
    <cfRule type="cellIs" dxfId="0" priority="8" stopIfTrue="1" operator="equal">
      <formula>"SVXS"</formula>
    </cfRule>
  </conditionalFormatting>
  <pageMargins left="0.5" right="0.25" top="0.3" bottom="0.25" header="0" footer="0.25"/>
  <pageSetup paperSize="9" scale="95" orientation="portrait" r:id="rId1"/>
  <headerFooter alignWithMargins="0">
    <oddFooter>&amp;R&amp;P</oddFooter>
  </headerFooter>
  <ignoredErrors>
    <ignoredError sqref="F39:F4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17C1-BCN1</vt:lpstr>
      <vt:lpstr>'17C1-BCN1'!Print_Titles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2019-04-04T10:54:34Z</cp:lastPrinted>
  <dcterms:created xsi:type="dcterms:W3CDTF">2014-11-24T02:19:52Z</dcterms:created>
  <dcterms:modified xsi:type="dcterms:W3CDTF">2019-07-24T00:16:58Z</dcterms:modified>
</cp:coreProperties>
</file>